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1"/>
  </bookViews>
  <sheets>
    <sheet name="1 BREAKEVEN CALCULATION" sheetId="1" r:id="rId1"/>
    <sheet name="2 FIXED COSTS" sheetId="2" r:id="rId2"/>
    <sheet name="3 VARIABLE COSTS" sheetId="3" r:id="rId3"/>
  </sheets>
  <definedNames>
    <definedName name="_xlnm.Print_Area" localSheetId="1">'2 FIXED COSTS'!$A$1:$I$45</definedName>
    <definedName name="_xlnm.Print_Titles" localSheetId="1">'2 FIXED COSTS'!$1:$6</definedName>
  </definedNames>
  <calcPr fullCalcOnLoad="1"/>
</workbook>
</file>

<file path=xl/sharedStrings.xml><?xml version="1.0" encoding="utf-8"?>
<sst xmlns="http://schemas.openxmlformats.org/spreadsheetml/2006/main" count="79" uniqueCount="76">
  <si>
    <t>PRACTICE BREAKEVEN COMPUTATION</t>
  </si>
  <si>
    <t>Loans and Leases Payable:</t>
  </si>
  <si>
    <t>Loan #1</t>
  </si>
  <si>
    <t>ADMINISTRATIVE EXPENSES:</t>
  </si>
  <si>
    <t>FACILITY &amp; EQUIPMENT COSTS:</t>
  </si>
  <si>
    <t>Licenses and Permits</t>
  </si>
  <si>
    <t>Vet &amp; Professional Dues</t>
  </si>
  <si>
    <t>Office &amp; Computer Supplies</t>
  </si>
  <si>
    <t>Professional Services</t>
  </si>
  <si>
    <t>PERCENT OF GROSS REVENUES</t>
  </si>
  <si>
    <t>Service Contracts</t>
  </si>
  <si>
    <t>Repairs &amp; Maintenance (non-fixed)</t>
  </si>
  <si>
    <t>Utilities</t>
  </si>
  <si>
    <t>PAYROLL &amp; EMPLOYEE COSTS:</t>
  </si>
  <si>
    <t>Compensation Expenses</t>
  </si>
  <si>
    <t>Technician #1</t>
  </si>
  <si>
    <t>Technician #2</t>
  </si>
  <si>
    <t>Receptionist #1</t>
  </si>
  <si>
    <t>Receptionist #2</t>
  </si>
  <si>
    <t>Other Support Staff #1</t>
  </si>
  <si>
    <t>Other Support Staff #2</t>
  </si>
  <si>
    <t>Include total monthly payment amount (principal + interest)</t>
  </si>
  <si>
    <t>Days per week open</t>
  </si>
  <si>
    <t>Total operational days</t>
  </si>
  <si>
    <t>Total Fixed Costs</t>
  </si>
  <si>
    <t>TOTAL VARIABLE COST PERCENTAGE</t>
  </si>
  <si>
    <t>Annual Breakeven Revenues</t>
  </si>
  <si>
    <t>Revenue per day to reach break-even</t>
  </si>
  <si>
    <t xml:space="preserve">Review all contracts and evaluate routine costs already committed. </t>
  </si>
  <si>
    <t>Average per month costs for each utility.</t>
  </si>
  <si>
    <t>STEP 3: VARIABLE COSTS</t>
  </si>
  <si>
    <t>TO SHEET 1: BREAKEVEN COMPUTATION</t>
  </si>
  <si>
    <t>Equipment Lease #1</t>
  </si>
  <si>
    <t>Facility Rent (and Common Area Maintenance payment, if applicable)</t>
  </si>
  <si>
    <t>TOTAL RELATIVELY FIXED COSTS</t>
  </si>
  <si>
    <t>Mostly amounts paid to credit card vendors, with a little from general bank services.</t>
  </si>
  <si>
    <t>DVM Annual Salary #2</t>
  </si>
  <si>
    <t>DVM Annual Salary #3</t>
  </si>
  <si>
    <t>Vehicle Expenses (fuel, maintenance, insurance, etc)</t>
  </si>
  <si>
    <t>COSTS OF GOODS</t>
  </si>
  <si>
    <t>Other staff</t>
  </si>
  <si>
    <t>COVID Breakeven</t>
  </si>
  <si>
    <t>Fixed Costs</t>
  </si>
  <si>
    <t>Per Month</t>
  </si>
  <si>
    <t>Per Year</t>
  </si>
  <si>
    <t>Per Week</t>
  </si>
  <si>
    <t>Benefits: CPP/EI</t>
  </si>
  <si>
    <t>Other</t>
  </si>
  <si>
    <t>fill in %</t>
  </si>
  <si>
    <t>Copy to total sheet</t>
  </si>
  <si>
    <t xml:space="preserve">Set usual percent </t>
  </si>
  <si>
    <t>Set usual percent</t>
  </si>
  <si>
    <t>Bank/Credit card fees</t>
  </si>
  <si>
    <t>Finance Costs</t>
  </si>
  <si>
    <t>Use payment frequency</t>
  </si>
  <si>
    <t>Municipal taxes</t>
  </si>
  <si>
    <t>Insert current payments with deferral and CAM</t>
  </si>
  <si>
    <t>Insurance</t>
  </si>
  <si>
    <t>Advertising and Promotion</t>
  </si>
  <si>
    <t>DVM Annual Salary  #1</t>
  </si>
  <si>
    <t>hourly</t>
  </si>
  <si>
    <t>hours/wk</t>
  </si>
  <si>
    <t>Salary only</t>
  </si>
  <si>
    <t>see variable cost sheet</t>
  </si>
  <si>
    <t>see fixed cost sheet</t>
  </si>
  <si>
    <t>Monthly Breakeven Revenue</t>
  </si>
  <si>
    <t>Weekly Breakeven Revenue</t>
  </si>
  <si>
    <t xml:space="preserve">STEP 2: Calculate practice's fixed costs. </t>
  </si>
  <si>
    <t xml:space="preserve">STEP 3: Calculate practice's variable costs percentage. </t>
  </si>
  <si>
    <t>STEP 4: Calculate practice's break-even</t>
  </si>
  <si>
    <t>Revenue needed per day</t>
  </si>
  <si>
    <t>BREAKEVEN CALCULATIONS</t>
  </si>
  <si>
    <t>STEP 1: Days open</t>
  </si>
  <si>
    <t>Days closed per year</t>
  </si>
  <si>
    <t>% Revenue from Variable costs</t>
  </si>
  <si>
    <t>CE and Subscriptions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</si>
</sst>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i/>
      <sz val="11"/>
      <color indexed="8"/>
      <name val="Book Antiqua"/>
      <family val="1"/>
    </font>
    <font>
      <sz val="8"/>
      <color indexed="8"/>
      <name val="Book Antiqua"/>
      <family val="1"/>
    </font>
    <font>
      <b/>
      <sz val="18"/>
      <color indexed="8"/>
      <name val="Book Antiqua"/>
      <family val="1"/>
    </font>
    <font>
      <b/>
      <sz val="20"/>
      <color indexed="8"/>
      <name val="Book Antiqua"/>
      <family val="1"/>
    </font>
    <font>
      <b/>
      <i/>
      <sz val="16"/>
      <color indexed="8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10"/>
      <color indexed="8"/>
      <name val="Book Antiqua"/>
      <family val="1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i/>
      <sz val="11"/>
      <color theme="1"/>
      <name val="Book Antiqua"/>
      <family val="1"/>
    </font>
    <font>
      <b/>
      <sz val="20"/>
      <color theme="1"/>
      <name val="Book Antiqua"/>
      <family val="1"/>
    </font>
    <font>
      <sz val="8"/>
      <color theme="1"/>
      <name val="Book Antiqua"/>
      <family val="1"/>
    </font>
    <font>
      <b/>
      <sz val="10"/>
      <color theme="1"/>
      <name val="Book Antiqua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20"/>
      <color theme="1"/>
      <name val="Calibri"/>
      <family val="2"/>
    </font>
    <font>
      <b/>
      <i/>
      <sz val="16"/>
      <color theme="1"/>
      <name val="Book Antiqua"/>
      <family val="1"/>
    </font>
    <font>
      <b/>
      <sz val="18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6" fontId="48" fillId="0" borderId="0" xfId="42" applyNumberFormat="1" applyFont="1" applyAlignment="1">
      <alignment/>
    </xf>
    <xf numFmtId="10" fontId="48" fillId="0" borderId="0" xfId="57" applyNumberFormat="1" applyFont="1" applyAlignment="1">
      <alignment/>
    </xf>
    <xf numFmtId="166" fontId="48" fillId="0" borderId="0" xfId="42" applyNumberFormat="1" applyFont="1" applyFill="1" applyAlignment="1">
      <alignment/>
    </xf>
    <xf numFmtId="166" fontId="48" fillId="0" borderId="0" xfId="42" applyNumberFormat="1" applyFont="1" applyFill="1" applyBorder="1" applyAlignment="1">
      <alignment horizontal="center" wrapText="1"/>
    </xf>
    <xf numFmtId="164" fontId="48" fillId="0" borderId="0" xfId="44" applyFont="1" applyAlignment="1">
      <alignment/>
    </xf>
    <xf numFmtId="0" fontId="50" fillId="0" borderId="0" xfId="0" applyFont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1" fillId="34" borderId="0" xfId="0" applyFont="1" applyFill="1" applyAlignment="1">
      <alignment horizontal="center"/>
    </xf>
    <xf numFmtId="166" fontId="47" fillId="0" borderId="10" xfId="42" applyNumberFormat="1" applyFont="1" applyBorder="1" applyAlignment="1">
      <alignment horizontal="center" wrapText="1"/>
    </xf>
    <xf numFmtId="166" fontId="48" fillId="33" borderId="0" xfId="42" applyNumberFormat="1" applyFont="1" applyFill="1" applyAlignment="1">
      <alignment/>
    </xf>
    <xf numFmtId="166" fontId="48" fillId="33" borderId="11" xfId="42" applyNumberFormat="1" applyFont="1" applyFill="1" applyBorder="1" applyAlignment="1">
      <alignment/>
    </xf>
    <xf numFmtId="166" fontId="47" fillId="33" borderId="0" xfId="42" applyNumberFormat="1" applyFont="1" applyFill="1" applyAlignment="1">
      <alignment/>
    </xf>
    <xf numFmtId="10" fontId="47" fillId="33" borderId="11" xfId="57" applyNumberFormat="1" applyFont="1" applyFill="1" applyBorder="1" applyAlignment="1">
      <alignment/>
    </xf>
    <xf numFmtId="10" fontId="48" fillId="0" borderId="0" xfId="57" applyNumberFormat="1" applyFont="1" applyAlignment="1">
      <alignment wrapText="1"/>
    </xf>
    <xf numFmtId="0" fontId="50" fillId="0" borderId="0" xfId="0" applyFont="1" applyAlignment="1">
      <alignment vertical="top"/>
    </xf>
    <xf numFmtId="166" fontId="48" fillId="0" borderId="0" xfId="42" applyNumberFormat="1" applyFont="1" applyFill="1" applyAlignment="1">
      <alignment vertical="top"/>
    </xf>
    <xf numFmtId="166" fontId="48" fillId="0" borderId="0" xfId="42" applyNumberFormat="1" applyFont="1" applyAlignment="1">
      <alignment vertical="top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10" fontId="48" fillId="0" borderId="0" xfId="57" applyNumberFormat="1" applyFont="1" applyAlignment="1">
      <alignment vertical="top"/>
    </xf>
    <xf numFmtId="166" fontId="48" fillId="0" borderId="0" xfId="42" applyNumberFormat="1" applyFont="1" applyFill="1" applyBorder="1" applyAlignment="1">
      <alignment vertical="top"/>
    </xf>
    <xf numFmtId="0" fontId="48" fillId="0" borderId="0" xfId="0" applyFont="1" applyAlignment="1">
      <alignment horizontal="right" vertical="top"/>
    </xf>
    <xf numFmtId="0" fontId="50" fillId="0" borderId="0" xfId="0" applyFont="1" applyAlignment="1">
      <alignment vertical="center"/>
    </xf>
    <xf numFmtId="166" fontId="48" fillId="0" borderId="0" xfId="42" applyNumberFormat="1" applyFont="1" applyFill="1" applyAlignment="1">
      <alignment vertical="center"/>
    </xf>
    <xf numFmtId="0" fontId="50" fillId="0" borderId="0" xfId="0" applyFont="1" applyAlignment="1">
      <alignment horizontal="left" vertical="center" wrapText="1"/>
    </xf>
    <xf numFmtId="166" fontId="48" fillId="0" borderId="0" xfId="42" applyNumberFormat="1" applyFont="1" applyFill="1" applyAlignment="1">
      <alignment horizontal="left" vertical="center"/>
    </xf>
    <xf numFmtId="166" fontId="48" fillId="0" borderId="0" xfId="42" applyNumberFormat="1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0" fontId="48" fillId="0" borderId="0" xfId="57" applyNumberFormat="1" applyFont="1" applyAlignment="1">
      <alignment horizontal="left" vertical="top" wrapText="1"/>
    </xf>
    <xf numFmtId="164" fontId="52" fillId="13" borderId="0" xfId="44" applyFont="1" applyFill="1" applyAlignment="1">
      <alignment vertical="top"/>
    </xf>
    <xf numFmtId="166" fontId="52" fillId="13" borderId="0" xfId="42" applyNumberFormat="1" applyFont="1" applyFill="1" applyAlignment="1">
      <alignment vertical="top"/>
    </xf>
    <xf numFmtId="166" fontId="48" fillId="13" borderId="0" xfId="42" applyNumberFormat="1" applyFont="1" applyFill="1" applyAlignment="1">
      <alignment vertical="top"/>
    </xf>
    <xf numFmtId="166" fontId="48" fillId="13" borderId="0" xfId="42" applyNumberFormat="1" applyFont="1" applyFill="1" applyAlignment="1">
      <alignment horizontal="left" vertical="center"/>
    </xf>
    <xf numFmtId="166" fontId="48" fillId="13" borderId="0" xfId="42" applyNumberFormat="1" applyFont="1" applyFill="1" applyAlignment="1">
      <alignment/>
    </xf>
    <xf numFmtId="166" fontId="48" fillId="13" borderId="0" xfId="42" applyNumberFormat="1" applyFont="1" applyFill="1" applyAlignment="1">
      <alignment vertical="center"/>
    </xf>
    <xf numFmtId="0" fontId="48" fillId="13" borderId="0" xfId="0" applyFont="1" applyFill="1" applyAlignment="1">
      <alignment vertical="center"/>
    </xf>
    <xf numFmtId="10" fontId="48" fillId="13" borderId="0" xfId="57" applyNumberFormat="1" applyFont="1" applyFill="1" applyAlignment="1">
      <alignment vertical="center"/>
    </xf>
    <xf numFmtId="10" fontId="48" fillId="0" borderId="0" xfId="57" applyNumberFormat="1" applyFont="1" applyFill="1" applyAlignment="1">
      <alignment vertical="top"/>
    </xf>
    <xf numFmtId="10" fontId="48" fillId="13" borderId="0" xfId="57" applyNumberFormat="1" applyFont="1" applyFill="1" applyAlignment="1">
      <alignment vertical="top"/>
    </xf>
    <xf numFmtId="166" fontId="53" fillId="0" borderId="10" xfId="42" applyNumberFormat="1" applyFont="1" applyFill="1" applyBorder="1" applyAlignment="1">
      <alignment horizontal="center" vertical="top"/>
    </xf>
    <xf numFmtId="0" fontId="5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166" fontId="0" fillId="13" borderId="0" xfId="42" applyNumberFormat="1" applyFont="1" applyFill="1" applyAlignment="1">
      <alignment/>
    </xf>
    <xf numFmtId="0" fontId="0" fillId="0" borderId="11" xfId="0" applyFont="1" applyBorder="1" applyAlignment="1">
      <alignment/>
    </xf>
    <xf numFmtId="167" fontId="0" fillId="0" borderId="0" xfId="44" applyNumberFormat="1" applyFont="1" applyAlignment="1">
      <alignment/>
    </xf>
    <xf numFmtId="167" fontId="55" fillId="0" borderId="0" xfId="44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4" fontId="0" fillId="0" borderId="0" xfId="44" applyFont="1" applyAlignment="1">
      <alignment/>
    </xf>
    <xf numFmtId="10" fontId="0" fillId="0" borderId="0" xfId="0" applyNumberFormat="1" applyFont="1" applyAlignment="1">
      <alignment/>
    </xf>
    <xf numFmtId="168" fontId="0" fillId="0" borderId="0" xfId="44" applyNumberFormat="1" applyFont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167" fontId="45" fillId="33" borderId="0" xfId="44" applyNumberFormat="1" applyFont="1" applyFill="1" applyAlignment="1">
      <alignment/>
    </xf>
    <xf numFmtId="168" fontId="0" fillId="0" borderId="0" xfId="0" applyNumberFormat="1" applyFont="1" applyAlignment="1">
      <alignment/>
    </xf>
    <xf numFmtId="0" fontId="57" fillId="34" borderId="0" xfId="0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51" fillId="34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90" zoomScalePageLayoutView="0" workbookViewId="0" topLeftCell="A4">
      <selection activeCell="L30" sqref="L30"/>
    </sheetView>
  </sheetViews>
  <sheetFormatPr defaultColWidth="9.140625" defaultRowHeight="15"/>
  <cols>
    <col min="1" max="1" width="5.140625" style="0" customWidth="1"/>
    <col min="4" max="4" width="11.57421875" style="0" bestFit="1" customWidth="1"/>
    <col min="5" max="5" width="14.00390625" style="0" bestFit="1" customWidth="1"/>
    <col min="6" max="6" width="9.28125" style="0" bestFit="1" customWidth="1"/>
    <col min="7" max="7" width="9.57421875" style="0" bestFit="1" customWidth="1"/>
    <col min="9" max="9" width="18.421875" style="0" customWidth="1"/>
  </cols>
  <sheetData>
    <row r="1" spans="1:9" ht="25.5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2" spans="1:9" ht="24.75">
      <c r="A2" s="12"/>
      <c r="B2" s="12"/>
      <c r="C2" s="12"/>
      <c r="D2" s="12"/>
      <c r="E2" s="12"/>
      <c r="F2" s="12"/>
      <c r="G2" s="12"/>
      <c r="H2" s="12"/>
      <c r="I2" s="12"/>
    </row>
    <row r="3" spans="1:9" ht="21">
      <c r="A3" s="66"/>
      <c r="B3" s="66"/>
      <c r="C3" s="66"/>
      <c r="D3" s="66"/>
      <c r="E3" s="66"/>
      <c r="F3" s="66"/>
      <c r="G3" s="66"/>
      <c r="H3" s="66"/>
      <c r="I3" s="66"/>
    </row>
    <row r="4" ht="14.25">
      <c r="A4" s="3"/>
    </row>
    <row r="5" ht="14.25">
      <c r="A5" s="3"/>
    </row>
    <row r="6" spans="1:9" ht="30.75" customHeight="1">
      <c r="A6" s="67"/>
      <c r="B6" s="67"/>
      <c r="C6" s="67"/>
      <c r="D6" s="67"/>
      <c r="E6" s="67"/>
      <c r="F6" s="67"/>
      <c r="G6" s="67"/>
      <c r="H6" s="67"/>
      <c r="I6" s="67"/>
    </row>
    <row r="7" ht="14.25">
      <c r="A7" s="3"/>
    </row>
    <row r="8" spans="1:9" s="2" customFormat="1" ht="14.25">
      <c r="A8" s="48" t="s">
        <v>72</v>
      </c>
      <c r="B8" s="49"/>
      <c r="C8" s="49"/>
      <c r="D8" s="49"/>
      <c r="E8" s="49"/>
      <c r="F8" s="49"/>
      <c r="G8" s="49"/>
      <c r="H8" s="49"/>
      <c r="I8" s="49"/>
    </row>
    <row r="9" spans="1:9" s="2" customFormat="1" ht="14.25">
      <c r="A9" s="50"/>
      <c r="B9" s="51"/>
      <c r="C9" s="51"/>
      <c r="D9" s="51"/>
      <c r="E9" s="51"/>
      <c r="F9" s="51"/>
      <c r="G9" s="51"/>
      <c r="H9" s="51"/>
      <c r="I9" s="51"/>
    </row>
    <row r="10" spans="1:9" s="2" customFormat="1" ht="14.25">
      <c r="A10" s="51"/>
      <c r="B10" s="51" t="s">
        <v>22</v>
      </c>
      <c r="C10" s="51"/>
      <c r="D10" s="51"/>
      <c r="E10" s="52">
        <v>5</v>
      </c>
      <c r="F10" s="51"/>
      <c r="G10" s="51"/>
      <c r="H10" s="51"/>
      <c r="I10" s="51"/>
    </row>
    <row r="11" spans="1:9" s="2" customFormat="1" ht="14.25">
      <c r="A11" s="51"/>
      <c r="B11" s="51" t="s">
        <v>73</v>
      </c>
      <c r="C11" s="51"/>
      <c r="D11" s="51"/>
      <c r="E11" s="52">
        <v>8</v>
      </c>
      <c r="F11" s="51"/>
      <c r="G11" s="51"/>
      <c r="H11" s="51"/>
      <c r="I11" s="51"/>
    </row>
    <row r="12" spans="1:9" s="2" customFormat="1" ht="14.25">
      <c r="A12" s="51"/>
      <c r="B12" s="51" t="s">
        <v>23</v>
      </c>
      <c r="C12" s="51"/>
      <c r="D12" s="51"/>
      <c r="E12" s="53">
        <f>(E10*52)-E11</f>
        <v>252</v>
      </c>
      <c r="F12" s="51"/>
      <c r="G12" s="51"/>
      <c r="H12" s="51"/>
      <c r="I12" s="51"/>
    </row>
    <row r="13" spans="1:9" s="2" customFormat="1" ht="14.25">
      <c r="A13" s="51"/>
      <c r="B13" s="51"/>
      <c r="C13" s="51"/>
      <c r="D13" s="51"/>
      <c r="E13" s="51"/>
      <c r="F13" s="51"/>
      <c r="G13" s="51"/>
      <c r="H13" s="51"/>
      <c r="I13" s="51"/>
    </row>
    <row r="14" spans="1:9" s="2" customFormat="1" ht="14.25">
      <c r="A14" s="48" t="s">
        <v>67</v>
      </c>
      <c r="B14" s="49"/>
      <c r="C14" s="49"/>
      <c r="D14" s="49"/>
      <c r="E14" s="49"/>
      <c r="F14" s="49"/>
      <c r="G14" s="49"/>
      <c r="H14" s="49"/>
      <c r="I14" s="49"/>
    </row>
    <row r="15" spans="1:9" s="2" customFormat="1" ht="14.25">
      <c r="A15" s="51"/>
      <c r="B15" s="51"/>
      <c r="C15" s="51"/>
      <c r="D15" s="51"/>
      <c r="E15" s="51"/>
      <c r="F15" s="51"/>
      <c r="G15" s="51"/>
      <c r="H15" s="51"/>
      <c r="I15" s="51"/>
    </row>
    <row r="16" spans="1:9" s="2" customFormat="1" ht="14.25">
      <c r="A16" s="51"/>
      <c r="B16" s="51" t="s">
        <v>24</v>
      </c>
      <c r="C16" s="51"/>
      <c r="D16" s="51"/>
      <c r="E16" s="54">
        <f>'2 FIXED COSTS'!H45</f>
        <v>566464</v>
      </c>
      <c r="F16" s="51" t="s">
        <v>64</v>
      </c>
      <c r="G16" s="51"/>
      <c r="H16" s="51"/>
      <c r="I16" s="51"/>
    </row>
    <row r="17" spans="1:9" s="2" customFormat="1" ht="14.25">
      <c r="A17" s="51"/>
      <c r="B17" s="51"/>
      <c r="C17" s="51"/>
      <c r="D17" s="51"/>
      <c r="E17" s="51"/>
      <c r="F17" s="51"/>
      <c r="G17" s="51"/>
      <c r="H17" s="51"/>
      <c r="I17" s="51"/>
    </row>
    <row r="18" spans="1:9" s="2" customFormat="1" ht="14.25">
      <c r="A18" s="51"/>
      <c r="B18" s="51" t="s">
        <v>70</v>
      </c>
      <c r="C18" s="51"/>
      <c r="D18" s="51"/>
      <c r="E18" s="51"/>
      <c r="F18" s="51"/>
      <c r="G18" s="55">
        <f>E16/E12</f>
        <v>2247.873015873016</v>
      </c>
      <c r="H18" s="56"/>
      <c r="I18" s="51"/>
    </row>
    <row r="19" spans="1:9" s="2" customFormat="1" ht="14.25">
      <c r="A19" s="51"/>
      <c r="B19" s="57"/>
      <c r="C19" s="51"/>
      <c r="D19" s="58"/>
      <c r="E19" s="51"/>
      <c r="F19" s="51"/>
      <c r="G19" s="51"/>
      <c r="H19" s="51"/>
      <c r="I19" s="51"/>
    </row>
    <row r="20" spans="1:9" s="2" customFormat="1" ht="14.25">
      <c r="A20" s="51"/>
      <c r="B20" s="51"/>
      <c r="C20" s="51"/>
      <c r="D20" s="51"/>
      <c r="E20" s="51"/>
      <c r="F20" s="51"/>
      <c r="G20" s="51"/>
      <c r="H20" s="51"/>
      <c r="I20" s="51"/>
    </row>
    <row r="21" spans="1:9" s="2" customFormat="1" ht="14.25">
      <c r="A21" s="48" t="s">
        <v>68</v>
      </c>
      <c r="B21" s="49"/>
      <c r="C21" s="49"/>
      <c r="D21" s="49"/>
      <c r="E21" s="49"/>
      <c r="F21" s="49"/>
      <c r="G21" s="49"/>
      <c r="H21" s="49"/>
      <c r="I21" s="49"/>
    </row>
    <row r="22" spans="1:9" s="2" customFormat="1" ht="14.25">
      <c r="A22" s="51"/>
      <c r="B22" s="51"/>
      <c r="C22" s="51"/>
      <c r="D22" s="58"/>
      <c r="E22" s="51"/>
      <c r="F22" s="51"/>
      <c r="G22" s="51"/>
      <c r="H22" s="51"/>
      <c r="I22" s="51"/>
    </row>
    <row r="23" spans="1:9" s="2" customFormat="1" ht="14.25">
      <c r="A23" s="51"/>
      <c r="B23" s="51" t="s">
        <v>74</v>
      </c>
      <c r="C23" s="51"/>
      <c r="D23" s="51"/>
      <c r="E23" s="59">
        <f>'3 VARIABLE COSTS'!G24</f>
        <v>0.34500000000000003</v>
      </c>
      <c r="F23" s="51" t="s">
        <v>63</v>
      </c>
      <c r="G23" s="51"/>
      <c r="H23" s="51"/>
      <c r="I23" s="51"/>
    </row>
    <row r="24" spans="1:9" s="2" customFormat="1" ht="14.25">
      <c r="A24" s="51"/>
      <c r="B24" s="51"/>
      <c r="C24" s="51"/>
      <c r="D24" s="51"/>
      <c r="E24" s="51"/>
      <c r="F24" s="51"/>
      <c r="G24" s="51"/>
      <c r="H24" s="51"/>
      <c r="I24" s="51"/>
    </row>
    <row r="25" spans="1:9" s="2" customFormat="1" ht="14.25">
      <c r="A25" s="48" t="s">
        <v>69</v>
      </c>
      <c r="B25" s="49"/>
      <c r="C25" s="49"/>
      <c r="D25" s="49"/>
      <c r="E25" s="49"/>
      <c r="F25" s="49"/>
      <c r="G25" s="49"/>
      <c r="H25" s="49"/>
      <c r="I25" s="49"/>
    </row>
    <row r="26" spans="1:9" s="2" customFormat="1" ht="14.25">
      <c r="A26" s="50"/>
      <c r="B26" s="51"/>
      <c r="C26" s="51"/>
      <c r="D26" s="51"/>
      <c r="E26" s="51"/>
      <c r="F26" s="51"/>
      <c r="G26" s="51"/>
      <c r="H26" s="51"/>
      <c r="I26" s="51"/>
    </row>
    <row r="27" spans="1:9" s="2" customFormat="1" ht="14.25">
      <c r="A27" s="51"/>
      <c r="B27" s="51" t="s">
        <v>26</v>
      </c>
      <c r="C27" s="51"/>
      <c r="D27" s="51"/>
      <c r="E27" s="54">
        <f>E16/(1-E23)</f>
        <v>864830.534351145</v>
      </c>
      <c r="F27" s="51"/>
      <c r="G27" s="51"/>
      <c r="H27" s="51"/>
      <c r="I27" s="51"/>
    </row>
    <row r="28" spans="1:9" s="2" customFormat="1" ht="14.25">
      <c r="A28" s="51"/>
      <c r="B28" s="51" t="s">
        <v>65</v>
      </c>
      <c r="C28" s="51"/>
      <c r="D28" s="51"/>
      <c r="E28" s="60">
        <f>E27/12</f>
        <v>72069.21119592876</v>
      </c>
      <c r="F28" s="51"/>
      <c r="G28" s="51"/>
      <c r="H28" s="51"/>
      <c r="I28" s="51"/>
    </row>
    <row r="29" spans="1:9" s="2" customFormat="1" ht="14.25">
      <c r="A29" s="51"/>
      <c r="B29" s="51" t="s">
        <v>66</v>
      </c>
      <c r="C29" s="51"/>
      <c r="D29" s="51"/>
      <c r="E29" s="64">
        <f>E27/52</f>
        <v>16631.356429829713</v>
      </c>
      <c r="F29" s="51"/>
      <c r="G29" s="51"/>
      <c r="H29" s="51"/>
      <c r="I29" s="51"/>
    </row>
    <row r="30" spans="1:9" s="2" customFormat="1" ht="14.25">
      <c r="A30" s="61"/>
      <c r="B30" s="62" t="s">
        <v>27</v>
      </c>
      <c r="C30" s="61"/>
      <c r="D30" s="61"/>
      <c r="E30" s="61"/>
      <c r="F30" s="61"/>
      <c r="G30" s="63">
        <f>E27/E12</f>
        <v>3431.867199806131</v>
      </c>
      <c r="H30" s="61"/>
      <c r="I30" s="61"/>
    </row>
    <row r="31" s="2" customFormat="1" ht="14.25">
      <c r="D31" s="8"/>
    </row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</sheetData>
  <sheetProtection/>
  <mergeCells count="3">
    <mergeCell ref="A1:I1"/>
    <mergeCell ref="A3:I3"/>
    <mergeCell ref="A6:I6"/>
  </mergeCells>
  <printOptions horizontalCentered="1"/>
  <pageMargins left="0.7" right="0.7" top="0.75" bottom="0.75" header="0.3" footer="0.3"/>
  <pageSetup horizontalDpi="1200" verticalDpi="12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5" topLeftCell="A6" activePane="bottomLeft" state="frozen"/>
      <selection pane="topLeft" activeCell="K6" sqref="K6"/>
      <selection pane="bottomLeft" activeCell="G12" sqref="G12"/>
    </sheetView>
  </sheetViews>
  <sheetFormatPr defaultColWidth="9.140625" defaultRowHeight="15" outlineLevelRow="1"/>
  <cols>
    <col min="1" max="1" width="2.140625" style="2" customWidth="1"/>
    <col min="2" max="2" width="2.00390625" style="2" customWidth="1"/>
    <col min="3" max="3" width="1.8515625" style="2" customWidth="1"/>
    <col min="4" max="4" width="34.28125" style="2" customWidth="1"/>
    <col min="5" max="6" width="13.00390625" style="6" customWidth="1"/>
    <col min="7" max="8" width="13.00390625" style="4" customWidth="1"/>
    <col min="9" max="9" width="92.00390625" style="5" bestFit="1" customWidth="1"/>
    <col min="10" max="16384" width="9.140625" style="2" customWidth="1"/>
  </cols>
  <sheetData>
    <row r="1" spans="1:9" ht="24.75">
      <c r="A1" s="69" t="s">
        <v>41</v>
      </c>
      <c r="B1" s="69"/>
      <c r="C1" s="69"/>
      <c r="D1" s="69"/>
      <c r="E1" s="69"/>
      <c r="F1" s="69"/>
      <c r="G1" s="69"/>
      <c r="H1" s="69"/>
      <c r="I1" s="69"/>
    </row>
    <row r="2" spans="1:9" ht="23.25">
      <c r="A2" s="70" t="s">
        <v>42</v>
      </c>
      <c r="B2" s="70"/>
      <c r="C2" s="70"/>
      <c r="D2" s="70"/>
      <c r="E2" s="70"/>
      <c r="F2" s="70"/>
      <c r="G2" s="70"/>
      <c r="H2" s="70"/>
      <c r="I2" s="70"/>
    </row>
    <row r="3" spans="1:9" ht="21">
      <c r="A3" s="66"/>
      <c r="B3" s="66"/>
      <c r="C3" s="66"/>
      <c r="D3" s="66"/>
      <c r="E3" s="66"/>
      <c r="F3" s="66"/>
      <c r="G3" s="66"/>
      <c r="H3" s="66"/>
      <c r="I3" s="66"/>
    </row>
    <row r="5" spans="5:9" ht="14.25">
      <c r="E5" s="7"/>
      <c r="F5" s="7" t="s">
        <v>45</v>
      </c>
      <c r="G5" s="13" t="s">
        <v>43</v>
      </c>
      <c r="H5" s="13" t="s">
        <v>44</v>
      </c>
      <c r="I5" s="2"/>
    </row>
    <row r="7" spans="1:9" s="1" customFormat="1" ht="43.5" customHeight="1">
      <c r="A7" s="71"/>
      <c r="B7" s="71"/>
      <c r="C7" s="71"/>
      <c r="D7" s="71"/>
      <c r="E7" s="71"/>
      <c r="F7" s="71"/>
      <c r="G7" s="71"/>
      <c r="H7" s="71"/>
      <c r="I7" s="71"/>
    </row>
    <row r="9" ht="14.25">
      <c r="B9" s="1" t="s">
        <v>53</v>
      </c>
    </row>
    <row r="10" ht="14.25">
      <c r="C10" s="2" t="s">
        <v>1</v>
      </c>
    </row>
    <row r="11" spans="4:9" ht="14.25">
      <c r="D11" s="19" t="s">
        <v>2</v>
      </c>
      <c r="E11" s="20"/>
      <c r="F11" s="39"/>
      <c r="G11" s="39">
        <v>6000</v>
      </c>
      <c r="H11" s="21">
        <f>G11*12</f>
        <v>72000</v>
      </c>
      <c r="I11" s="5" t="s">
        <v>21</v>
      </c>
    </row>
    <row r="12" spans="4:9" ht="14.25">
      <c r="D12" s="19" t="s">
        <v>32</v>
      </c>
      <c r="E12" s="20"/>
      <c r="F12" s="39"/>
      <c r="G12" s="39">
        <v>500</v>
      </c>
      <c r="H12" s="21">
        <f aca="true" t="shared" si="0" ref="H12:H19">G12*12</f>
        <v>6000</v>
      </c>
      <c r="I12" s="5" t="s">
        <v>54</v>
      </c>
    </row>
    <row r="13" spans="4:9" ht="28.5">
      <c r="D13" s="31" t="s">
        <v>33</v>
      </c>
      <c r="E13" s="32"/>
      <c r="F13" s="40"/>
      <c r="G13" s="40">
        <v>4500</v>
      </c>
      <c r="H13" s="33">
        <f t="shared" si="0"/>
        <v>54000</v>
      </c>
      <c r="I13" s="18" t="s">
        <v>56</v>
      </c>
    </row>
    <row r="14" spans="4:7" ht="14.25">
      <c r="D14" s="9"/>
      <c r="G14" s="6"/>
    </row>
    <row r="15" ht="14.25">
      <c r="C15" s="2" t="s">
        <v>10</v>
      </c>
    </row>
    <row r="16" spans="4:9" ht="14.25">
      <c r="D16" s="9">
        <v>1</v>
      </c>
      <c r="F16" s="41"/>
      <c r="G16" s="41">
        <v>300</v>
      </c>
      <c r="H16" s="6">
        <f t="shared" si="0"/>
        <v>3600</v>
      </c>
      <c r="I16" s="5" t="s">
        <v>28</v>
      </c>
    </row>
    <row r="17" spans="4:8" ht="14.25">
      <c r="D17" s="9">
        <v>2</v>
      </c>
      <c r="F17" s="41"/>
      <c r="G17" s="41">
        <v>0</v>
      </c>
      <c r="H17" s="6">
        <f t="shared" si="0"/>
        <v>0</v>
      </c>
    </row>
    <row r="18" spans="3:8" ht="14.25">
      <c r="C18" s="2" t="s">
        <v>55</v>
      </c>
      <c r="D18" s="9"/>
      <c r="F18" s="41"/>
      <c r="G18" s="41">
        <v>650</v>
      </c>
      <c r="H18" s="6">
        <f t="shared" si="0"/>
        <v>7800</v>
      </c>
    </row>
    <row r="19" spans="3:9" ht="14.25">
      <c r="C19" s="2" t="s">
        <v>57</v>
      </c>
      <c r="F19" s="41"/>
      <c r="G19" s="41">
        <v>500</v>
      </c>
      <c r="H19" s="6">
        <f t="shared" si="0"/>
        <v>6000</v>
      </c>
      <c r="I19" s="36"/>
    </row>
    <row r="20" spans="3:8" ht="14.25">
      <c r="C20" s="2" t="s">
        <v>12</v>
      </c>
      <c r="H20" s="6"/>
    </row>
    <row r="21" spans="4:9" ht="14.25">
      <c r="D21" s="9">
        <v>1</v>
      </c>
      <c r="F21" s="41"/>
      <c r="G21" s="41">
        <v>450</v>
      </c>
      <c r="H21" s="6">
        <f>G21*12</f>
        <v>5400</v>
      </c>
      <c r="I21" s="5" t="s">
        <v>29</v>
      </c>
    </row>
    <row r="22" spans="4:8" ht="14.25">
      <c r="D22" s="9">
        <v>2</v>
      </c>
      <c r="F22" s="41"/>
      <c r="G22" s="41">
        <v>100</v>
      </c>
      <c r="H22" s="6">
        <f>G22*12</f>
        <v>1200</v>
      </c>
    </row>
    <row r="23" spans="2:8" ht="14.25">
      <c r="B23" s="1" t="s">
        <v>3</v>
      </c>
      <c r="H23" s="6"/>
    </row>
    <row r="24" ht="14.25">
      <c r="H24" s="6"/>
    </row>
    <row r="25" spans="3:9" ht="14.25">
      <c r="C25" s="2" t="s">
        <v>58</v>
      </c>
      <c r="D25" s="9"/>
      <c r="G25" s="41">
        <v>500</v>
      </c>
      <c r="H25" s="6">
        <f>G25*12</f>
        <v>6000</v>
      </c>
      <c r="I25" s="5" t="s">
        <v>28</v>
      </c>
    </row>
    <row r="26" spans="3:8" ht="14.25">
      <c r="C26" s="2" t="s">
        <v>5</v>
      </c>
      <c r="G26" s="41">
        <v>150</v>
      </c>
      <c r="H26" s="6">
        <f>G26*12</f>
        <v>1800</v>
      </c>
    </row>
    <row r="27" spans="3:8" ht="14.25">
      <c r="C27" s="2" t="s">
        <v>6</v>
      </c>
      <c r="G27" s="41">
        <v>200</v>
      </c>
      <c r="H27" s="6">
        <f>G27*12</f>
        <v>2400</v>
      </c>
    </row>
    <row r="28" spans="3:8" ht="14.25">
      <c r="C28" s="2" t="s">
        <v>75</v>
      </c>
      <c r="G28" s="41">
        <v>150</v>
      </c>
      <c r="H28" s="6">
        <f>G28*12</f>
        <v>1800</v>
      </c>
    </row>
    <row r="29" spans="3:8" ht="14.25">
      <c r="C29" s="2" t="s">
        <v>8</v>
      </c>
      <c r="D29" s="9"/>
      <c r="G29" s="41">
        <v>450</v>
      </c>
      <c r="H29" s="6">
        <f>G29*12</f>
        <v>5400</v>
      </c>
    </row>
    <row r="30" spans="2:8" ht="14.25">
      <c r="B30" s="1" t="s">
        <v>13</v>
      </c>
      <c r="H30" s="6"/>
    </row>
    <row r="31" spans="3:8" ht="14.25">
      <c r="C31" s="2" t="s">
        <v>14</v>
      </c>
      <c r="H31" s="6"/>
    </row>
    <row r="32" spans="1:9" ht="14.25">
      <c r="A32" s="23"/>
      <c r="B32" s="23"/>
      <c r="C32" s="23"/>
      <c r="D32" s="22" t="s">
        <v>59</v>
      </c>
      <c r="E32" s="30"/>
      <c r="F32" s="42"/>
      <c r="G32" s="42">
        <v>3000</v>
      </c>
      <c r="H32" s="6">
        <f>G32*12</f>
        <v>36000</v>
      </c>
      <c r="I32" s="68" t="s">
        <v>62</v>
      </c>
    </row>
    <row r="33" spans="1:9" ht="14.25">
      <c r="A33" s="23"/>
      <c r="B33" s="23"/>
      <c r="C33" s="23"/>
      <c r="D33" s="22" t="s">
        <v>36</v>
      </c>
      <c r="E33" s="22"/>
      <c r="F33" s="43"/>
      <c r="G33" s="42">
        <v>7000</v>
      </c>
      <c r="H33" s="6">
        <f>G33*12</f>
        <v>84000</v>
      </c>
      <c r="I33" s="68"/>
    </row>
    <row r="34" spans="1:9" ht="14.25">
      <c r="A34" s="23"/>
      <c r="B34" s="23"/>
      <c r="C34" s="23"/>
      <c r="D34" s="22" t="s">
        <v>37</v>
      </c>
      <c r="E34" s="22"/>
      <c r="F34" s="43"/>
      <c r="G34" s="42">
        <v>5500</v>
      </c>
      <c r="H34" s="6">
        <f>G34*12</f>
        <v>66000</v>
      </c>
      <c r="I34" s="68"/>
    </row>
    <row r="35" spans="1:9" ht="14.25">
      <c r="A35" s="23"/>
      <c r="B35" s="23"/>
      <c r="C35" s="23"/>
      <c r="D35" s="23"/>
      <c r="E35" s="47" t="s">
        <v>60</v>
      </c>
      <c r="F35" s="47" t="s">
        <v>61</v>
      </c>
      <c r="G35" s="21"/>
      <c r="H35" s="21"/>
      <c r="I35" s="23"/>
    </row>
    <row r="36" spans="1:9" ht="14.25">
      <c r="A36" s="23"/>
      <c r="B36" s="23"/>
      <c r="C36" s="23"/>
      <c r="D36" s="23" t="s">
        <v>15</v>
      </c>
      <c r="E36" s="37">
        <v>25</v>
      </c>
      <c r="F36" s="38">
        <v>36</v>
      </c>
      <c r="G36" s="21"/>
      <c r="H36" s="20">
        <f>(E36*F36)*52</f>
        <v>46800</v>
      </c>
      <c r="I36" s="23"/>
    </row>
    <row r="37" spans="1:9" ht="14.25">
      <c r="A37" s="23"/>
      <c r="B37" s="23"/>
      <c r="C37" s="23"/>
      <c r="D37" s="23" t="s">
        <v>16</v>
      </c>
      <c r="E37" s="37">
        <v>23</v>
      </c>
      <c r="F37" s="38">
        <v>40</v>
      </c>
      <c r="G37" s="21"/>
      <c r="H37" s="20">
        <f>(E37*F37)*52</f>
        <v>47840</v>
      </c>
      <c r="I37" s="23"/>
    </row>
    <row r="38" spans="1:9" ht="14.25">
      <c r="A38" s="23"/>
      <c r="B38" s="23"/>
      <c r="C38" s="23"/>
      <c r="D38" s="23" t="s">
        <v>17</v>
      </c>
      <c r="E38" s="37">
        <v>17</v>
      </c>
      <c r="F38" s="38">
        <v>36</v>
      </c>
      <c r="G38" s="21"/>
      <c r="H38" s="20">
        <f>(E38*F38)*52</f>
        <v>31824</v>
      </c>
      <c r="I38" s="23"/>
    </row>
    <row r="39" spans="1:9" ht="14.25">
      <c r="A39" s="23"/>
      <c r="B39" s="23"/>
      <c r="C39" s="23"/>
      <c r="D39" s="23" t="s">
        <v>18</v>
      </c>
      <c r="E39" s="37">
        <v>22</v>
      </c>
      <c r="F39" s="38">
        <v>50</v>
      </c>
      <c r="G39" s="21"/>
      <c r="H39" s="20">
        <f>(E39*F39)*52</f>
        <v>57200</v>
      </c>
      <c r="I39" s="23"/>
    </row>
    <row r="40" spans="1:9" ht="14.25">
      <c r="A40" s="23"/>
      <c r="B40" s="23"/>
      <c r="C40" s="23"/>
      <c r="D40" s="23" t="s">
        <v>19</v>
      </c>
      <c r="E40" s="37">
        <v>15</v>
      </c>
      <c r="F40" s="38">
        <v>22</v>
      </c>
      <c r="G40" s="21"/>
      <c r="H40" s="20">
        <f>(E40*F40)*52</f>
        <v>17160</v>
      </c>
      <c r="I40" s="23"/>
    </row>
    <row r="41" spans="1:9" ht="14.25">
      <c r="A41" s="23"/>
      <c r="B41" s="23"/>
      <c r="C41" s="23"/>
      <c r="D41" s="23" t="s">
        <v>20</v>
      </c>
      <c r="E41" s="37">
        <v>15</v>
      </c>
      <c r="F41" s="38">
        <v>8</v>
      </c>
      <c r="G41" s="21"/>
      <c r="H41" s="20">
        <f>(E41*F41)*52</f>
        <v>6240</v>
      </c>
      <c r="I41" s="23"/>
    </row>
    <row r="42" spans="1:9" ht="14.25" outlineLevel="1">
      <c r="A42" s="23"/>
      <c r="B42" s="23"/>
      <c r="C42" s="23"/>
      <c r="D42" s="23" t="s">
        <v>40</v>
      </c>
      <c r="E42" s="37"/>
      <c r="F42" s="38"/>
      <c r="G42" s="21"/>
      <c r="H42" s="20">
        <f>(E42*F42)*52</f>
        <v>0</v>
      </c>
      <c r="I42" s="23"/>
    </row>
    <row r="43" spans="1:9" ht="14.25">
      <c r="A43" s="23"/>
      <c r="B43" s="23"/>
      <c r="C43" s="23"/>
      <c r="D43" s="19"/>
      <c r="E43" s="37"/>
      <c r="F43" s="38"/>
      <c r="G43" s="21"/>
      <c r="H43" s="20"/>
      <c r="I43" s="23"/>
    </row>
    <row r="44" spans="1:9" ht="14.25">
      <c r="A44" s="23"/>
      <c r="B44" s="23"/>
      <c r="C44" s="23"/>
      <c r="D44" s="23"/>
      <c r="E44" s="20"/>
      <c r="F44" s="20"/>
      <c r="G44" s="21"/>
      <c r="H44" s="21"/>
      <c r="I44" s="23"/>
    </row>
    <row r="45" spans="1:9" ht="14.25">
      <c r="A45" s="11" t="s">
        <v>34</v>
      </c>
      <c r="B45" s="10"/>
      <c r="C45" s="10"/>
      <c r="D45" s="10"/>
      <c r="E45" s="14"/>
      <c r="F45" s="14"/>
      <c r="G45" s="14"/>
      <c r="H45" s="15">
        <f>SUM(H11:H44)</f>
        <v>566464</v>
      </c>
      <c r="I45" s="10" t="s">
        <v>31</v>
      </c>
    </row>
  </sheetData>
  <sheetProtection/>
  <mergeCells count="5">
    <mergeCell ref="I32:I34"/>
    <mergeCell ref="A1:I1"/>
    <mergeCell ref="A3:I3"/>
    <mergeCell ref="A2:I2"/>
    <mergeCell ref="A7:I7"/>
  </mergeCells>
  <printOptions horizontalCentered="1"/>
  <pageMargins left="0.25" right="0.25" top="0.5" bottom="0.5" header="0.3" footer="0.3"/>
  <pageSetup horizontalDpi="1200" verticalDpi="1200" orientation="landscape" paperSize="5" scale="93" r:id="rId1"/>
  <rowBreaks count="2" manualBreakCount="2">
    <brk id="22" max="8" man="1"/>
    <brk id="29" max="8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5" topLeftCell="A9" activePane="bottomLeft" state="frozen"/>
      <selection pane="topLeft" activeCell="K6" sqref="K6"/>
      <selection pane="bottomLeft" activeCell="G23" sqref="G23"/>
    </sheetView>
  </sheetViews>
  <sheetFormatPr defaultColWidth="9.140625" defaultRowHeight="15"/>
  <cols>
    <col min="1" max="1" width="2.140625" style="2" customWidth="1"/>
    <col min="2" max="2" width="2.00390625" style="2" customWidth="1"/>
    <col min="3" max="3" width="1.8515625" style="2" customWidth="1"/>
    <col min="4" max="4" width="43.8515625" style="2" bestFit="1" customWidth="1"/>
    <col min="5" max="5" width="5.57421875" style="6" bestFit="1" customWidth="1"/>
    <col min="6" max="6" width="8.7109375" style="6" customWidth="1"/>
    <col min="7" max="7" width="13.00390625" style="5" customWidth="1"/>
    <col min="8" max="8" width="102.7109375" style="2" bestFit="1" customWidth="1"/>
    <col min="9" max="16384" width="9.140625" style="2" customWidth="1"/>
  </cols>
  <sheetData>
    <row r="1" spans="1:8" ht="24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23.25">
      <c r="A2" s="70" t="s">
        <v>30</v>
      </c>
      <c r="B2" s="70"/>
      <c r="C2" s="70"/>
      <c r="D2" s="70"/>
      <c r="E2" s="70"/>
      <c r="F2" s="70"/>
      <c r="G2" s="70"/>
      <c r="H2" s="70"/>
    </row>
    <row r="3" spans="1:8" ht="21">
      <c r="A3" s="66"/>
      <c r="B3" s="66"/>
      <c r="C3" s="66"/>
      <c r="D3" s="66"/>
      <c r="E3" s="66"/>
      <c r="F3" s="66"/>
      <c r="G3" s="66"/>
      <c r="H3" s="66"/>
    </row>
    <row r="5" spans="5:7" ht="42.75">
      <c r="E5" s="7"/>
      <c r="F5" s="7"/>
      <c r="G5" s="13" t="s">
        <v>9</v>
      </c>
    </row>
    <row r="7" spans="1:8" s="1" customFormat="1" ht="30" customHeight="1">
      <c r="A7" s="71"/>
      <c r="B7" s="71"/>
      <c r="C7" s="71"/>
      <c r="D7" s="71"/>
      <c r="E7" s="71"/>
      <c r="F7" s="71"/>
      <c r="G7" s="71"/>
      <c r="H7" s="71"/>
    </row>
    <row r="9" spans="1:8" ht="14.25">
      <c r="A9" s="23"/>
      <c r="B9" s="34" t="s">
        <v>39</v>
      </c>
      <c r="C9" s="22"/>
      <c r="D9" s="22"/>
      <c r="E9" s="30"/>
      <c r="F9" s="30"/>
      <c r="G9" s="44">
        <v>0.22</v>
      </c>
      <c r="H9" s="24" t="s">
        <v>50</v>
      </c>
    </row>
    <row r="10" spans="1:8" ht="14.25">
      <c r="A10" s="23"/>
      <c r="B10" s="25"/>
      <c r="C10" s="23"/>
      <c r="D10" s="23"/>
      <c r="E10" s="20"/>
      <c r="F10" s="20"/>
      <c r="G10" s="26"/>
      <c r="H10" s="23"/>
    </row>
    <row r="11" spans="1:8" ht="14.25">
      <c r="A11" s="23"/>
      <c r="B11" s="25"/>
      <c r="C11" s="23"/>
      <c r="D11" s="19"/>
      <c r="E11" s="20"/>
      <c r="F11" s="20"/>
      <c r="G11" s="45"/>
      <c r="H11" s="23"/>
    </row>
    <row r="12" spans="1:8" ht="14.25">
      <c r="A12" s="23"/>
      <c r="B12" s="25"/>
      <c r="C12" s="23" t="s">
        <v>7</v>
      </c>
      <c r="D12" s="19"/>
      <c r="E12" s="20"/>
      <c r="F12" s="20"/>
      <c r="G12" s="46">
        <v>0.02</v>
      </c>
      <c r="H12" s="23"/>
    </row>
    <row r="13" spans="1:8" ht="14.25">
      <c r="A13" s="23"/>
      <c r="B13" s="25"/>
      <c r="C13" s="23"/>
      <c r="D13" s="23"/>
      <c r="E13" s="20"/>
      <c r="F13" s="20"/>
      <c r="G13" s="26"/>
      <c r="H13" s="23"/>
    </row>
    <row r="14" spans="1:8" ht="14.25">
      <c r="A14" s="23"/>
      <c r="B14" s="25" t="s">
        <v>52</v>
      </c>
      <c r="C14" s="23"/>
      <c r="D14" s="19"/>
      <c r="E14" s="20"/>
      <c r="F14" s="20"/>
      <c r="G14" s="46">
        <v>0.0175</v>
      </c>
      <c r="H14" s="23" t="s">
        <v>35</v>
      </c>
    </row>
    <row r="15" spans="1:8" ht="14.25">
      <c r="A15" s="23"/>
      <c r="B15" s="25"/>
      <c r="C15" s="23"/>
      <c r="D15" s="23"/>
      <c r="E15" s="20"/>
      <c r="F15" s="20"/>
      <c r="G15" s="26"/>
      <c r="H15" s="23"/>
    </row>
    <row r="16" spans="1:8" ht="14.25">
      <c r="A16" s="23"/>
      <c r="B16" s="25" t="s">
        <v>4</v>
      </c>
      <c r="C16" s="23"/>
      <c r="D16" s="19"/>
      <c r="E16" s="20"/>
      <c r="F16" s="20"/>
      <c r="G16" s="26"/>
      <c r="H16" s="23"/>
    </row>
    <row r="17" spans="1:8" ht="14.25">
      <c r="A17" s="23"/>
      <c r="B17" s="25"/>
      <c r="C17" s="23" t="s">
        <v>11</v>
      </c>
      <c r="D17" s="29"/>
      <c r="E17" s="30"/>
      <c r="F17" s="30"/>
      <c r="G17" s="44">
        <v>0.015</v>
      </c>
      <c r="H17" s="24" t="s">
        <v>51</v>
      </c>
    </row>
    <row r="18" spans="1:8" ht="14.25">
      <c r="A18" s="23"/>
      <c r="B18" s="23"/>
      <c r="C18" s="23" t="s">
        <v>38</v>
      </c>
      <c r="D18" s="19"/>
      <c r="E18" s="20"/>
      <c r="F18" s="20"/>
      <c r="G18" s="46">
        <v>0.0125</v>
      </c>
      <c r="H18" s="23" t="s">
        <v>51</v>
      </c>
    </row>
    <row r="19" spans="1:8" ht="14.25">
      <c r="A19" s="23"/>
      <c r="B19" s="25"/>
      <c r="C19" s="23" t="s">
        <v>47</v>
      </c>
      <c r="D19" s="23"/>
      <c r="E19" s="20"/>
      <c r="F19" s="20"/>
      <c r="G19" s="46" t="s">
        <v>48</v>
      </c>
      <c r="H19" s="23"/>
    </row>
    <row r="20" spans="1:8" ht="14.25">
      <c r="A20" s="23"/>
      <c r="B20" s="25" t="s">
        <v>13</v>
      </c>
      <c r="C20" s="23"/>
      <c r="D20" s="19"/>
      <c r="E20" s="20"/>
      <c r="F20" s="20"/>
      <c r="G20" s="26"/>
      <c r="H20" s="23"/>
    </row>
    <row r="21" spans="1:8" ht="14.25">
      <c r="A21" s="23"/>
      <c r="B21" s="23"/>
      <c r="C21" s="22" t="s">
        <v>46</v>
      </c>
      <c r="D21" s="29"/>
      <c r="E21" s="30"/>
      <c r="F21" s="30"/>
      <c r="G21" s="44">
        <v>0.06</v>
      </c>
      <c r="H21" s="35"/>
    </row>
    <row r="22" spans="1:8" ht="14.25">
      <c r="A22" s="23"/>
      <c r="B22" s="23"/>
      <c r="C22" s="23"/>
      <c r="D22" s="28"/>
      <c r="E22" s="20"/>
      <c r="G22" s="44"/>
      <c r="H22" s="23"/>
    </row>
    <row r="23" spans="1:8" ht="14.25">
      <c r="A23" s="23"/>
      <c r="B23" s="23"/>
      <c r="C23" s="23"/>
      <c r="D23" s="23"/>
      <c r="E23" s="20"/>
      <c r="F23" s="27"/>
      <c r="G23" s="26"/>
      <c r="H23" s="23"/>
    </row>
    <row r="24" spans="1:8" ht="14.25">
      <c r="A24" s="11" t="s">
        <v>25</v>
      </c>
      <c r="B24" s="11"/>
      <c r="C24" s="11"/>
      <c r="D24" s="11"/>
      <c r="E24" s="16"/>
      <c r="F24" s="16"/>
      <c r="G24" s="17">
        <f>SUM(G7:G23)</f>
        <v>0.34500000000000003</v>
      </c>
      <c r="H24" s="10" t="s">
        <v>49</v>
      </c>
    </row>
  </sheetData>
  <sheetProtection/>
  <mergeCells count="4">
    <mergeCell ref="A1:H1"/>
    <mergeCell ref="A2:H2"/>
    <mergeCell ref="A3:H3"/>
    <mergeCell ref="A7:H7"/>
  </mergeCells>
  <printOptions horizontalCentered="1"/>
  <pageMargins left="0.25" right="0.25" top="0.5" bottom="0.5" header="0.3" footer="0.3"/>
  <pageSetup horizontalDpi="1200" verticalDpi="12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 Braid</dc:creator>
  <cp:keywords/>
  <dc:description/>
  <cp:lastModifiedBy>Rob2</cp:lastModifiedBy>
  <cp:lastPrinted>2020-03-24T17:27:14Z</cp:lastPrinted>
  <dcterms:created xsi:type="dcterms:W3CDTF">2020-03-24T14:21:15Z</dcterms:created>
  <dcterms:modified xsi:type="dcterms:W3CDTF">2020-04-09T20:36:49Z</dcterms:modified>
  <cp:category/>
  <cp:version/>
  <cp:contentType/>
  <cp:contentStatus/>
</cp:coreProperties>
</file>